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'BS'!$A$1:$F$67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<sst xmlns="http://schemas.openxmlformats.org/spreadsheetml/2006/main" count="249" uniqueCount="156">
  <si>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</si>
  <si>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</si>
  <si>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</si>
  <si>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</si>
  <si>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</si>
  <si>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</si>
  <si>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</si>
  <si>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</si>
  <si>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</si>
  <si>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</si>
  <si>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</si>
  <si>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</si>
  <si>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</si>
  <si>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</si>
  <si>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</si>
  <si>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</si>
  <si>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</si>
  <si>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</si>
  <si>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</si>
  <si>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</si>
  <si>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</si>
  <si>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</si>
  <si>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</si>
  <si>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</si>
  <si>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</si>
  <si>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</si>
  <si>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</si>
  <si>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</si>
  <si>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</si>
  <si>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</si>
  <si>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</si>
  <si>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</si>
  <si>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</si>
  <si>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</si>
  <si>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</si>
  <si>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</si>
  <si>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</si>
  <si>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</si>
  <si>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</si>
  <si>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</si>
  <si>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</si>
  <si>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</si>
  <si>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</si>
  <si>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</si>
  <si>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</si>
  <si>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</si>
  <si>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</si>
  <si>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</si>
  <si>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</si>
  <si>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</si>
  <si>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</si>
  <si>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</si>
  <si>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</si>
  <si>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</si>
  <si>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</si>
  <si>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</si>
  <si>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</si>
  <si>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</si>
  <si>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</si>
  <si>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</si>
  <si>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</si>
  <si>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</si>
  <si>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</si>
  <si>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</si>
  <si>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</si>
  <si>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</si>
  <si>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</si>
  <si>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</si>
  <si>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</si>
  <si>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</si>
  <si>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</si>
  <si>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</si>
  <si>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</si>
  <si>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</si>
  <si>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</si>
  <si>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</si>
  <si>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</si>
  <si>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</si>
  <si>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</si>
  <si>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</si>
  <si>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</si>
  <si>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</si>
  <si>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</si>
  <si>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</si>
  <si>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</si>
  <si>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</si>
  <si>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</si>
  <si>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</si>
  <si>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</si>
  <si>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</si>
  <si>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</si>
  <si>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</si>
  <si>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</si>
  <si>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</si>
  <si>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</si>
  <si>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</si>
  <si>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</si>
  <si>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>(The Condensed Consolidated Statement Of Changes In Equity should be read in conjunction with the Audited Financial Statements</t>
  </si>
  <si>
    <t>PERIOD</t>
  </si>
  <si>
    <t>30/06/07</t>
  </si>
  <si>
    <t xml:space="preserve">  Tax recoverable</t>
  </si>
  <si>
    <t xml:space="preserve"> At 1 April 2007</t>
  </si>
  <si>
    <t>30/06/2007</t>
  </si>
  <si>
    <t xml:space="preserve"> At 30 June 2007</t>
  </si>
  <si>
    <t>Equity holders of the parent</t>
  </si>
  <si>
    <t>CASH AND CASH EQUIVALENTS AT BEGINNING OF FINANCIAL PERIOD</t>
  </si>
  <si>
    <t>CASH AND CASH EQUIVALENTS AT END OF FINANCIAL PERIOD</t>
  </si>
  <si>
    <t>3 MONTHS</t>
  </si>
  <si>
    <t>ENDED</t>
  </si>
  <si>
    <t>interests</t>
  </si>
  <si>
    <t>Retained</t>
  </si>
  <si>
    <t>earnings</t>
  </si>
  <si>
    <t>Quarterly report on consolidated results for the first quarter ended 30 June 2008</t>
  </si>
  <si>
    <t>30/06/08</t>
  </si>
  <si>
    <t>Statements of the Group for the financial year ended 31 March 2008)</t>
  </si>
  <si>
    <t>31/03/08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</si>
  <si>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</si>
  <si>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</si>
  <si>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</si>
  <si>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</si>
  <si>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</si>
  <si>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</si>
  <si>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</si>
  <si>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</si>
  <si>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</si>
  <si>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</si>
  <si>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</si>
  <si>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</si>
  <si>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FOR THE FIRST QUARTER ENDED 30 JUNE 2008</t>
  </si>
  <si>
    <t xml:space="preserve"> At 1 April 2008</t>
  </si>
  <si>
    <t xml:space="preserve"> At 30 June 2008</t>
  </si>
  <si>
    <t xml:space="preserve"> FOR THE FIRST QUARTER ENDED 30 JUNE 2008</t>
  </si>
  <si>
    <t xml:space="preserve">            Financial Statements of the Group for the financial year ended 31 March 2008)      </t>
  </si>
  <si>
    <t>Treasury</t>
  </si>
  <si>
    <t>shares</t>
  </si>
  <si>
    <t>Treasury shares</t>
  </si>
  <si>
    <t xml:space="preserve"> Shares repurchased</t>
  </si>
  <si>
    <t>……..Non-Distributable……...</t>
  </si>
  <si>
    <t>...Distributable...</t>
  </si>
  <si>
    <t xml:space="preserve">.……..Equity Attributable to Shareholders of the Company……... </t>
  </si>
  <si>
    <t xml:space="preserve">    of the Group for the financial year ended 31 March 2008)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</si>
  <si>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</si>
  <si>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</si>
  <si>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</si>
  <si>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</si>
  <si>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</si>
  <si>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</si>
  <si>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</si>
  <si>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</si>
  <si>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</si>
  <si>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Net Cash (Used In)/From Investing Activities</t>
  </si>
  <si>
    <t>Net Cash Used In Financing Activities</t>
  </si>
  <si>
    <t xml:space="preserve"> Profit for the financial period</t>
  </si>
  <si>
    <t>30/06/2008</t>
  </si>
  <si>
    <t>Profit for the financial period</t>
  </si>
  <si>
    <t>NET (DECREASE)/INCREASE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</si>
</sst>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4">
      <selection activeCell="D9" sqref="D9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112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64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65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56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98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73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3" t="s">
        <v>113</v>
      </c>
      <c r="E13" s="12"/>
      <c r="F13" s="63" t="s">
        <v>99</v>
      </c>
      <c r="G13" s="12"/>
      <c r="H13" s="12" t="str">
        <f>D13</f>
        <v>30/06/08</v>
      </c>
      <c r="I13" s="12"/>
      <c r="J13" s="12" t="str">
        <f>F13</f>
        <v>30/06/07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32032</v>
      </c>
      <c r="E16" s="15"/>
      <c r="F16" s="15">
        <v>21031</v>
      </c>
      <c r="G16" s="15"/>
      <c r="H16" s="15">
        <v>32032</v>
      </c>
      <c r="I16" s="15"/>
      <c r="J16" s="15">
        <v>21031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94</v>
      </c>
      <c r="D18" s="16">
        <v>-20114</v>
      </c>
      <c r="E18" s="15"/>
      <c r="F18" s="16">
        <v>-12803</v>
      </c>
      <c r="G18" s="15"/>
      <c r="H18" s="16">
        <v>-20114</v>
      </c>
      <c r="I18" s="15"/>
      <c r="J18" s="16">
        <v>-12803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82</v>
      </c>
      <c r="D20" s="1">
        <f>SUM(D16:D18)</f>
        <v>11918</v>
      </c>
      <c r="E20" s="1"/>
      <c r="F20" s="1">
        <f>SUM(F16:F18)</f>
        <v>8228</v>
      </c>
      <c r="G20" s="1"/>
      <c r="H20" s="1">
        <f>SUM(H16:H18)</f>
        <v>11918</v>
      </c>
      <c r="I20" s="1"/>
      <c r="J20" s="1">
        <f>SUM(J16:J18)</f>
        <v>8228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83</v>
      </c>
      <c r="D22" s="15">
        <v>416</v>
      </c>
      <c r="E22" s="15"/>
      <c r="F22" s="15">
        <v>28155</v>
      </c>
      <c r="G22" s="15"/>
      <c r="H22" s="15">
        <v>416</v>
      </c>
      <c r="I22" s="15"/>
      <c r="J22" s="15">
        <v>28155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-5310</v>
      </c>
      <c r="E24" s="15"/>
      <c r="F24" s="15">
        <v>-6543</v>
      </c>
      <c r="G24" s="15"/>
      <c r="H24" s="15">
        <v>-5310</v>
      </c>
      <c r="I24" s="15"/>
      <c r="J24" s="15">
        <v>-6543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-1814</v>
      </c>
      <c r="E26" s="15"/>
      <c r="F26" s="15">
        <v>-1544</v>
      </c>
      <c r="G26" s="15"/>
      <c r="H26" s="15">
        <v>-1814</v>
      </c>
      <c r="I26" s="15"/>
      <c r="J26" s="15">
        <v>-1544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95</v>
      </c>
      <c r="D28" s="25">
        <v>98</v>
      </c>
      <c r="E28" s="25"/>
      <c r="F28" s="25">
        <v>88</v>
      </c>
      <c r="G28" s="25"/>
      <c r="H28" s="25">
        <v>98</v>
      </c>
      <c r="I28" s="25"/>
      <c r="J28" s="25">
        <v>88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53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52</v>
      </c>
      <c r="D31" s="1">
        <f>SUM(D20:D29)</f>
        <v>5308</v>
      </c>
      <c r="E31" s="1"/>
      <c r="F31" s="1">
        <f>SUM(F20:F29)</f>
        <v>28384</v>
      </c>
      <c r="G31" s="1"/>
      <c r="H31" s="1">
        <f>SUM(H20:H29)</f>
        <v>5308</v>
      </c>
      <c r="I31" s="1"/>
      <c r="J31" s="1">
        <f>SUM(J20:J29)</f>
        <v>28384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51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55</v>
      </c>
      <c r="D35" s="1">
        <f>SUM(D20:D28)</f>
        <v>5308</v>
      </c>
      <c r="E35" s="1"/>
      <c r="F35" s="1">
        <f>SUM(F20:F28)</f>
        <v>28384</v>
      </c>
      <c r="G35" s="1"/>
      <c r="H35" s="1">
        <f>SUM(H20:H28)</f>
        <v>5308</v>
      </c>
      <c r="I35" s="1"/>
      <c r="J35" s="1">
        <f>SUM(J20:J28)</f>
        <v>28384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45</v>
      </c>
      <c r="D37" s="25">
        <v>-1381</v>
      </c>
      <c r="E37" s="25"/>
      <c r="F37" s="25">
        <v>-3355</v>
      </c>
      <c r="G37" s="25"/>
      <c r="H37" s="25">
        <v>-1381</v>
      </c>
      <c r="I37" s="25"/>
      <c r="J37" s="25">
        <v>-3355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154</v>
      </c>
      <c r="D39" s="68">
        <f>SUM(D35:D37)</f>
        <v>3927</v>
      </c>
      <c r="E39" s="68"/>
      <c r="F39" s="68">
        <f>SUM(F35:F37)</f>
        <v>25029</v>
      </c>
      <c r="G39" s="68"/>
      <c r="H39" s="68">
        <f>SUM(H35:H37)</f>
        <v>3927</v>
      </c>
      <c r="I39" s="68"/>
      <c r="J39" s="68">
        <f>SUM(J35:J37)</f>
        <v>25029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81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104</v>
      </c>
      <c r="D43" s="1">
        <v>3003</v>
      </c>
      <c r="E43" s="1"/>
      <c r="F43" s="1">
        <v>24244</v>
      </c>
      <c r="G43" s="1"/>
      <c r="H43" s="1">
        <v>3003</v>
      </c>
      <c r="I43" s="1"/>
      <c r="J43" s="1">
        <v>24244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924</v>
      </c>
      <c r="E44" s="15"/>
      <c r="F44" s="15">
        <v>785</v>
      </c>
      <c r="G44" s="15"/>
      <c r="H44" s="15">
        <v>924</v>
      </c>
      <c r="I44" s="15"/>
      <c r="J44" s="15">
        <v>785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 aca="true" t="shared" si="0" ref="D46:J46">SUM(D43:D44)</f>
        <v>3927</v>
      </c>
      <c r="E46" s="26"/>
      <c r="F46" s="26">
        <f t="shared" si="0"/>
        <v>25029</v>
      </c>
      <c r="G46" s="26"/>
      <c r="H46" s="26">
        <f t="shared" si="0"/>
        <v>3927</v>
      </c>
      <c r="I46" s="26"/>
      <c r="J46" s="26">
        <f t="shared" si="0"/>
        <v>25029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50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2.4</v>
      </c>
      <c r="E50" s="17"/>
      <c r="F50" s="28">
        <v>19.6</v>
      </c>
      <c r="G50" s="17"/>
      <c r="H50" s="28">
        <v>2.4</v>
      </c>
      <c r="I50" s="17"/>
      <c r="J50" s="28">
        <v>19.6</v>
      </c>
      <c r="K50" s="17"/>
      <c r="L50" s="1"/>
      <c r="M50" s="1"/>
    </row>
    <row r="51" spans="1:13" ht="15">
      <c r="A51" s="1"/>
      <c r="C51" s="22" t="s">
        <v>33</v>
      </c>
      <c r="D51" s="29">
        <v>2.4</v>
      </c>
      <c r="E51" s="17"/>
      <c r="F51" s="29">
        <v>18.4</v>
      </c>
      <c r="G51" s="17"/>
      <c r="H51" s="29">
        <v>2.4</v>
      </c>
      <c r="I51" s="17"/>
      <c r="J51" s="29">
        <v>18.4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70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114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showGridLines="0" workbookViewId="0" topLeftCell="A49">
      <selection activeCell="B65" sqref="B65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4.25" customHeight="1">
      <c r="A1" s="3" t="s">
        <v>21</v>
      </c>
    </row>
    <row r="2" ht="10.5" customHeight="1">
      <c r="A2" s="3" t="s">
        <v>22</v>
      </c>
    </row>
    <row r="3" ht="12" customHeight="1">
      <c r="A3" s="3" t="s">
        <v>67</v>
      </c>
    </row>
    <row r="4" spans="1:5" ht="2.2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58</v>
      </c>
    </row>
    <row r="9" spans="1:5" ht="15">
      <c r="A9" s="3"/>
      <c r="C9" s="40" t="s">
        <v>113</v>
      </c>
      <c r="D9" s="6"/>
      <c r="E9" s="40" t="s">
        <v>115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3.75" customHeight="1">
      <c r="C12" s="7"/>
      <c r="D12" s="7"/>
      <c r="E12" s="7"/>
    </row>
    <row r="13" spans="2:5" ht="11.25" customHeight="1">
      <c r="B13" s="3" t="s">
        <v>77</v>
      </c>
      <c r="C13" s="7"/>
      <c r="D13" s="7"/>
      <c r="E13" s="7"/>
    </row>
    <row r="14" spans="2:6" ht="15">
      <c r="B14" s="2" t="s">
        <v>9</v>
      </c>
      <c r="C14" s="39">
        <v>173953</v>
      </c>
      <c r="D14" s="39"/>
      <c r="E14" s="39">
        <v>166503</v>
      </c>
      <c r="F14" s="8"/>
    </row>
    <row r="15" spans="2:6" ht="15">
      <c r="B15" s="2" t="s">
        <v>80</v>
      </c>
      <c r="C15" s="39">
        <v>114107</v>
      </c>
      <c r="D15" s="39"/>
      <c r="E15" s="39">
        <v>103447</v>
      </c>
      <c r="F15" s="8"/>
    </row>
    <row r="16" spans="2:6" ht="15">
      <c r="B16" s="2" t="s">
        <v>116</v>
      </c>
      <c r="C16" s="39">
        <v>110</v>
      </c>
      <c r="D16" s="39"/>
      <c r="E16" s="39">
        <v>103</v>
      </c>
      <c r="F16" s="8"/>
    </row>
    <row r="17" spans="2:6" ht="15">
      <c r="B17" s="2" t="s">
        <v>60</v>
      </c>
      <c r="C17" s="39">
        <v>55506</v>
      </c>
      <c r="D17" s="39"/>
      <c r="E17" s="39">
        <v>55410</v>
      </c>
      <c r="F17" s="8"/>
    </row>
    <row r="18" spans="2:6" ht="15">
      <c r="B18" s="2" t="s">
        <v>31</v>
      </c>
      <c r="C18" s="39">
        <v>595</v>
      </c>
      <c r="D18" s="39"/>
      <c r="E18" s="39">
        <v>595</v>
      </c>
      <c r="F18" s="8"/>
    </row>
    <row r="19" spans="2:6" ht="15">
      <c r="B19" s="2" t="s">
        <v>54</v>
      </c>
      <c r="C19" s="39">
        <v>1888</v>
      </c>
      <c r="D19" s="39"/>
      <c r="E19" s="39">
        <v>1865</v>
      </c>
      <c r="F19" s="8"/>
    </row>
    <row r="20" spans="2:6" ht="15">
      <c r="B20" s="2" t="s">
        <v>11</v>
      </c>
      <c r="C20" s="39">
        <v>9495</v>
      </c>
      <c r="D20" s="39"/>
      <c r="E20" s="39">
        <v>9495</v>
      </c>
      <c r="F20" s="8"/>
    </row>
    <row r="21" spans="3:6" ht="6.75" customHeight="1">
      <c r="C21" s="39"/>
      <c r="D21" s="39"/>
      <c r="E21" s="39"/>
      <c r="F21" s="8"/>
    </row>
    <row r="22" spans="2:6" ht="15">
      <c r="B22" s="3" t="s">
        <v>123</v>
      </c>
      <c r="C22" s="38"/>
      <c r="D22" s="39"/>
      <c r="E22" s="38"/>
      <c r="F22" s="8"/>
    </row>
    <row r="23" spans="2:6" ht="15">
      <c r="B23" s="2" t="s">
        <v>59</v>
      </c>
      <c r="C23" s="41">
        <v>94831</v>
      </c>
      <c r="D23" s="39"/>
      <c r="E23" s="41">
        <v>92217</v>
      </c>
      <c r="F23" s="8"/>
    </row>
    <row r="24" spans="2:6" ht="15">
      <c r="B24" s="2" t="s">
        <v>12</v>
      </c>
      <c r="C24" s="42">
        <v>15550</v>
      </c>
      <c r="D24" s="39"/>
      <c r="E24" s="42">
        <v>15276</v>
      </c>
      <c r="F24" s="8"/>
    </row>
    <row r="25" spans="2:6" ht="15">
      <c r="B25" s="2" t="s">
        <v>13</v>
      </c>
      <c r="C25" s="42">
        <v>50244</v>
      </c>
      <c r="D25" s="39"/>
      <c r="E25" s="42">
        <v>59696</v>
      </c>
      <c r="F25" s="8"/>
    </row>
    <row r="26" spans="2:6" ht="15" hidden="1">
      <c r="B26" s="2" t="s">
        <v>72</v>
      </c>
      <c r="C26" s="42">
        <v>0</v>
      </c>
      <c r="D26" s="39"/>
      <c r="E26" s="43" t="s">
        <v>10</v>
      </c>
      <c r="F26" s="8"/>
    </row>
    <row r="27" spans="2:6" ht="15">
      <c r="B27" s="2" t="s">
        <v>47</v>
      </c>
      <c r="C27" s="42">
        <v>12501</v>
      </c>
      <c r="D27" s="39"/>
      <c r="E27" s="42">
        <v>9594</v>
      </c>
      <c r="F27" s="8"/>
    </row>
    <row r="28" spans="2:6" ht="15">
      <c r="B28" s="2" t="s">
        <v>100</v>
      </c>
      <c r="C28" s="42">
        <v>1668</v>
      </c>
      <c r="D28" s="39"/>
      <c r="E28" s="43">
        <v>417</v>
      </c>
      <c r="F28" s="8"/>
    </row>
    <row r="29" spans="2:6" ht="15">
      <c r="B29" s="2" t="s">
        <v>46</v>
      </c>
      <c r="C29" s="43">
        <v>227</v>
      </c>
      <c r="D29" s="39"/>
      <c r="E29" s="43">
        <v>272</v>
      </c>
      <c r="F29" s="8"/>
    </row>
    <row r="30" spans="2:6" ht="15">
      <c r="B30" s="2" t="s">
        <v>117</v>
      </c>
      <c r="C30" s="43">
        <v>18192</v>
      </c>
      <c r="D30" s="39"/>
      <c r="E30" s="43">
        <v>20052</v>
      </c>
      <c r="F30" s="8"/>
    </row>
    <row r="31" spans="2:6" ht="15">
      <c r="B31" s="2" t="s">
        <v>14</v>
      </c>
      <c r="C31" s="44">
        <v>3857</v>
      </c>
      <c r="D31" s="39"/>
      <c r="E31" s="44">
        <v>10628</v>
      </c>
      <c r="F31" s="8"/>
    </row>
    <row r="32" spans="3:6" ht="15">
      <c r="C32" s="45">
        <f>SUM(C23:C31)</f>
        <v>197070</v>
      </c>
      <c r="D32" s="39"/>
      <c r="E32" s="45">
        <f>SUM(E23:E31)</f>
        <v>208152</v>
      </c>
      <c r="F32" s="8"/>
    </row>
    <row r="33" spans="3:6" ht="6.75" customHeight="1">
      <c r="C33" s="42"/>
      <c r="D33" s="39"/>
      <c r="E33" s="42"/>
      <c r="F33" s="8"/>
    </row>
    <row r="34" spans="2:6" ht="15">
      <c r="B34" s="3" t="s">
        <v>78</v>
      </c>
      <c r="C34" s="42"/>
      <c r="D34" s="39"/>
      <c r="E34" s="42"/>
      <c r="F34" s="8"/>
    </row>
    <row r="35" spans="2:6" ht="15">
      <c r="B35" s="2" t="s">
        <v>15</v>
      </c>
      <c r="C35" s="42">
        <v>36860</v>
      </c>
      <c r="D35" s="39"/>
      <c r="E35" s="42">
        <v>36124</v>
      </c>
      <c r="F35" s="8"/>
    </row>
    <row r="36" spans="2:6" ht="15">
      <c r="B36" s="2" t="s">
        <v>48</v>
      </c>
      <c r="C36" s="42">
        <v>8126</v>
      </c>
      <c r="D36" s="39"/>
      <c r="E36" s="42">
        <v>11131</v>
      </c>
      <c r="F36" s="8"/>
    </row>
    <row r="37" spans="2:6" ht="15">
      <c r="B37" s="2" t="s">
        <v>61</v>
      </c>
      <c r="C37" s="42">
        <v>1808</v>
      </c>
      <c r="D37" s="39"/>
      <c r="E37" s="42">
        <v>1533</v>
      </c>
      <c r="F37" s="8"/>
    </row>
    <row r="38" spans="2:6" ht="15">
      <c r="B38" s="2" t="s">
        <v>17</v>
      </c>
      <c r="C38" s="42">
        <v>4288</v>
      </c>
      <c r="D38" s="39"/>
      <c r="E38" s="42">
        <v>3183</v>
      </c>
      <c r="F38" s="8"/>
    </row>
    <row r="39" spans="2:6" ht="15">
      <c r="B39" s="2" t="s">
        <v>118</v>
      </c>
      <c r="C39" s="42">
        <v>187</v>
      </c>
      <c r="D39" s="39"/>
      <c r="E39" s="42">
        <v>245</v>
      </c>
      <c r="F39" s="8"/>
    </row>
    <row r="40" spans="2:6" ht="15">
      <c r="B40" s="2" t="s">
        <v>119</v>
      </c>
      <c r="C40" s="42">
        <v>23221</v>
      </c>
      <c r="D40" s="39"/>
      <c r="E40" s="42">
        <v>17760</v>
      </c>
      <c r="F40" s="8"/>
    </row>
    <row r="41" spans="2:6" ht="15">
      <c r="B41" s="2" t="s">
        <v>16</v>
      </c>
      <c r="C41" s="44">
        <v>2659</v>
      </c>
      <c r="D41" s="39"/>
      <c r="E41" s="44">
        <v>5817</v>
      </c>
      <c r="F41" s="8"/>
    </row>
    <row r="42" spans="3:6" ht="14.25" customHeight="1">
      <c r="C42" s="67">
        <f>SUM(C35:C41)</f>
        <v>77149</v>
      </c>
      <c r="D42" s="39"/>
      <c r="E42" s="67">
        <f>SUM(E35:E41)</f>
        <v>75793</v>
      </c>
      <c r="F42" s="8"/>
    </row>
    <row r="43" spans="2:6" ht="16.5" customHeight="1">
      <c r="B43" s="3" t="s">
        <v>124</v>
      </c>
      <c r="C43" s="46">
        <f>+C32-C42</f>
        <v>119921</v>
      </c>
      <c r="D43" s="39"/>
      <c r="E43" s="46">
        <f>+E32-E42</f>
        <v>132359</v>
      </c>
      <c r="F43" s="8"/>
    </row>
    <row r="44" spans="3:6" ht="18.75" customHeight="1" thickBot="1">
      <c r="C44" s="47">
        <f>SUM(C14:C20)+C43</f>
        <v>475575</v>
      </c>
      <c r="D44" s="39"/>
      <c r="E44" s="47">
        <f>+SUM(E14:E20)+E43</f>
        <v>469777</v>
      </c>
      <c r="F44" s="8"/>
    </row>
    <row r="45" spans="3:6" ht="6.75" customHeight="1" thickTop="1">
      <c r="C45" s="39"/>
      <c r="D45" s="39"/>
      <c r="E45" s="39"/>
      <c r="F45" s="8"/>
    </row>
    <row r="46" spans="2:6" ht="15">
      <c r="B46" s="3" t="s">
        <v>120</v>
      </c>
      <c r="C46" s="39"/>
      <c r="D46" s="39"/>
      <c r="E46" s="39"/>
      <c r="F46" s="8"/>
    </row>
    <row r="47" spans="2:6" ht="15">
      <c r="B47" s="2" t="s">
        <v>18</v>
      </c>
      <c r="C47" s="48">
        <v>123543</v>
      </c>
      <c r="D47" s="31"/>
      <c r="E47" s="48">
        <v>123542</v>
      </c>
      <c r="F47" s="8"/>
    </row>
    <row r="48" spans="2:6" ht="15">
      <c r="B48" s="2" t="s">
        <v>135</v>
      </c>
      <c r="C48" s="48">
        <v>-710</v>
      </c>
      <c r="D48" s="31"/>
      <c r="E48" s="48">
        <v>0</v>
      </c>
      <c r="F48" s="8"/>
    </row>
    <row r="49" spans="2:6" ht="15">
      <c r="B49" s="2" t="s">
        <v>19</v>
      </c>
      <c r="C49" s="49">
        <v>234673</v>
      </c>
      <c r="D49" s="31"/>
      <c r="E49" s="49">
        <v>227382</v>
      </c>
      <c r="F49" s="8"/>
    </row>
    <row r="50" spans="2:6" ht="16.5" customHeight="1">
      <c r="B50" s="3" t="s">
        <v>121</v>
      </c>
      <c r="C50" s="50">
        <f>SUM(C47:C49)</f>
        <v>357506</v>
      </c>
      <c r="D50" s="39"/>
      <c r="E50" s="50">
        <f>SUM(E47:E49)</f>
        <v>350924</v>
      </c>
      <c r="F50" s="8"/>
    </row>
    <row r="51" spans="2:6" ht="15">
      <c r="B51" s="2" t="s">
        <v>20</v>
      </c>
      <c r="C51" s="38">
        <v>54331</v>
      </c>
      <c r="D51" s="39"/>
      <c r="E51" s="38">
        <v>50983</v>
      </c>
      <c r="F51" s="8"/>
    </row>
    <row r="52" spans="2:6" ht="15">
      <c r="B52" s="3" t="s">
        <v>122</v>
      </c>
      <c r="C52" s="65">
        <f>SUM(C50:C51)</f>
        <v>411837</v>
      </c>
      <c r="D52" s="39"/>
      <c r="E52" s="65">
        <f>SUM(E50:E51)</f>
        <v>401907</v>
      </c>
      <c r="F52" s="8"/>
    </row>
    <row r="53" spans="3:6" ht="6" customHeight="1">
      <c r="C53" s="39"/>
      <c r="D53" s="39"/>
      <c r="E53" s="39"/>
      <c r="F53" s="8"/>
    </row>
    <row r="54" spans="2:6" ht="15">
      <c r="B54" s="3" t="s">
        <v>125</v>
      </c>
      <c r="C54" s="38"/>
      <c r="D54" s="39"/>
      <c r="E54" s="38"/>
      <c r="F54" s="8"/>
    </row>
    <row r="55" spans="2:6" ht="15">
      <c r="B55" s="2" t="s">
        <v>126</v>
      </c>
      <c r="C55" s="41">
        <v>227</v>
      </c>
      <c r="D55" s="39"/>
      <c r="E55" s="41">
        <v>262</v>
      </c>
      <c r="F55" s="8"/>
    </row>
    <row r="56" spans="2:6" ht="15">
      <c r="B56" s="2" t="s">
        <v>127</v>
      </c>
      <c r="C56" s="41">
        <v>43041</v>
      </c>
      <c r="D56" s="39"/>
      <c r="E56" s="41">
        <v>42613</v>
      </c>
      <c r="F56" s="8"/>
    </row>
    <row r="57" spans="2:6" ht="15">
      <c r="B57" s="2" t="s">
        <v>74</v>
      </c>
      <c r="C57" s="41">
        <v>8368</v>
      </c>
      <c r="D57" s="39"/>
      <c r="E57" s="41">
        <v>8292</v>
      </c>
      <c r="F57" s="8"/>
    </row>
    <row r="58" spans="2:6" ht="15">
      <c r="B58" s="2" t="s">
        <v>44</v>
      </c>
      <c r="C58" s="66">
        <v>12102</v>
      </c>
      <c r="D58" s="39"/>
      <c r="E58" s="66">
        <v>16703</v>
      </c>
      <c r="F58" s="8"/>
    </row>
    <row r="59" spans="3:6" ht="14.25" customHeight="1">
      <c r="C59" s="67">
        <f>SUM(C55:C58)</f>
        <v>63738</v>
      </c>
      <c r="D59" s="39"/>
      <c r="E59" s="67">
        <f>SUM(E55:E58)</f>
        <v>67870</v>
      </c>
      <c r="F59" s="8"/>
    </row>
    <row r="60" spans="3:6" ht="18.75" customHeight="1" thickBot="1">
      <c r="C60" s="47">
        <f>C52+C59</f>
        <v>475575</v>
      </c>
      <c r="D60" s="39"/>
      <c r="E60" s="47">
        <f>E52+E59</f>
        <v>469777</v>
      </c>
      <c r="F60" s="8"/>
    </row>
    <row r="61" spans="3:6" ht="5.25" customHeight="1" thickTop="1">
      <c r="C61" s="39"/>
      <c r="D61" s="39"/>
      <c r="E61" s="39"/>
      <c r="F61" s="8"/>
    </row>
    <row r="62" spans="2:6" ht="26.25" customHeight="1">
      <c r="B62" s="64" t="s">
        <v>79</v>
      </c>
      <c r="C62" s="51">
        <f>+SUM(C50)/C47</f>
        <v>2.8937778749099503</v>
      </c>
      <c r="D62" s="39"/>
      <c r="E62" s="52">
        <f>+SUM(E50)/E47</f>
        <v>2.840523870424633</v>
      </c>
      <c r="F62" s="8"/>
    </row>
    <row r="63" spans="2:6" ht="0.75" customHeight="1">
      <c r="B63" s="64"/>
      <c r="C63" s="51"/>
      <c r="D63" s="39"/>
      <c r="E63" s="52"/>
      <c r="F63" s="8"/>
    </row>
    <row r="64" spans="3:6" ht="0.75" customHeight="1" hidden="1">
      <c r="C64" s="9"/>
      <c r="D64" s="9"/>
      <c r="E64" s="9"/>
      <c r="F64" s="8"/>
    </row>
    <row r="65" spans="1:6" ht="15">
      <c r="A65" s="2" t="s">
        <v>66</v>
      </c>
      <c r="F65" s="8"/>
    </row>
    <row r="66" spans="1:6" ht="15">
      <c r="A66" s="2" t="s">
        <v>132</v>
      </c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>
        <f>+C60-C44</f>
        <v>0</v>
      </c>
      <c r="D68" s="9"/>
      <c r="E68" s="9">
        <f>+E44-E60</f>
        <v>0</v>
      </c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1">
      <selection activeCell="C12" sqref="C12"/>
    </sheetView>
  </sheetViews>
  <sheetFormatPr defaultColWidth="8.88671875" defaultRowHeight="15"/>
  <cols>
    <col min="1" max="1" width="23.21484375" style="2" customWidth="1"/>
    <col min="2" max="2" width="7.77734375" style="2" customWidth="1"/>
    <col min="3" max="3" width="7.6640625" style="2" customWidth="1"/>
    <col min="4" max="4" width="6.3359375" style="2" customWidth="1"/>
    <col min="5" max="5" width="9.10546875" style="2" customWidth="1"/>
    <col min="6" max="6" width="7.77734375" style="2" bestFit="1" customWidth="1"/>
    <col min="7" max="7" width="6.5546875" style="2" customWidth="1"/>
    <col min="8" max="8" width="7.6640625" style="2" customWidth="1"/>
    <col min="9" max="9" width="7.4453125" style="2" customWidth="1"/>
    <col min="10" max="10" width="7.6640625" style="2" bestFit="1" customWidth="1"/>
    <col min="11" max="16384" width="8.88671875" style="2" customWidth="1"/>
  </cols>
  <sheetData>
    <row r="1" spans="1:2" ht="15">
      <c r="A1" s="3" t="s">
        <v>38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43</v>
      </c>
      <c r="B4" s="3"/>
      <c r="E4" s="53"/>
    </row>
    <row r="5" spans="1:2" ht="15">
      <c r="A5" s="3" t="s">
        <v>131</v>
      </c>
      <c r="B5" s="3"/>
    </row>
    <row r="6" ht="14.25" customHeight="1">
      <c r="A6" s="10" t="s">
        <v>68</v>
      </c>
    </row>
    <row r="7" ht="14.25" customHeight="1">
      <c r="A7" s="10"/>
    </row>
    <row r="8" spans="1:7" ht="14.25" customHeight="1">
      <c r="A8" s="10"/>
      <c r="B8" s="72" t="s">
        <v>139</v>
      </c>
      <c r="C8" s="72"/>
      <c r="D8" s="72"/>
      <c r="E8" s="72"/>
      <c r="F8" s="72"/>
      <c r="G8" s="72"/>
    </row>
    <row r="9" spans="1:7" ht="14.25" customHeight="1">
      <c r="A9" s="10"/>
      <c r="B9" s="27"/>
      <c r="C9" s="71" t="s">
        <v>137</v>
      </c>
      <c r="D9" s="71"/>
      <c r="E9" s="71"/>
      <c r="F9" s="71" t="s">
        <v>138</v>
      </c>
      <c r="G9" s="71"/>
    </row>
    <row r="10" spans="2:8" ht="15">
      <c r="B10" s="3"/>
      <c r="C10" s="3"/>
      <c r="D10" s="3"/>
      <c r="E10" s="5" t="s">
        <v>142</v>
      </c>
      <c r="F10" s="5"/>
      <c r="G10" s="5"/>
      <c r="H10" s="5"/>
    </row>
    <row r="11" spans="2:10" ht="15">
      <c r="B11" s="5" t="s">
        <v>146</v>
      </c>
      <c r="C11" s="5" t="s">
        <v>146</v>
      </c>
      <c r="D11" s="5" t="s">
        <v>145</v>
      </c>
      <c r="E11" s="5" t="s">
        <v>143</v>
      </c>
      <c r="F11" s="5" t="s">
        <v>110</v>
      </c>
      <c r="G11" s="5" t="s">
        <v>133</v>
      </c>
      <c r="H11" s="5"/>
      <c r="I11" s="5" t="s">
        <v>76</v>
      </c>
      <c r="J11" s="5" t="s">
        <v>141</v>
      </c>
    </row>
    <row r="12" spans="2:10" ht="15">
      <c r="B12" s="5" t="s">
        <v>148</v>
      </c>
      <c r="C12" s="5" t="s">
        <v>147</v>
      </c>
      <c r="D12" s="5" t="s">
        <v>144</v>
      </c>
      <c r="E12" s="5" t="s">
        <v>144</v>
      </c>
      <c r="F12" s="5" t="s">
        <v>111</v>
      </c>
      <c r="G12" s="5" t="s">
        <v>134</v>
      </c>
      <c r="H12" s="5" t="s">
        <v>141</v>
      </c>
      <c r="I12" s="5" t="s">
        <v>109</v>
      </c>
      <c r="J12" s="5" t="s">
        <v>75</v>
      </c>
    </row>
    <row r="13" spans="2:10" ht="15">
      <c r="B13" s="5" t="s">
        <v>39</v>
      </c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</row>
    <row r="15" spans="1:10" ht="15">
      <c r="A15" s="2" t="s">
        <v>129</v>
      </c>
      <c r="B15" s="59">
        <v>123542</v>
      </c>
      <c r="C15" s="59">
        <v>28355</v>
      </c>
      <c r="D15" s="59">
        <v>6674</v>
      </c>
      <c r="E15" s="59">
        <v>-2619</v>
      </c>
      <c r="F15" s="59">
        <v>194972</v>
      </c>
      <c r="G15" s="60" t="s">
        <v>10</v>
      </c>
      <c r="H15" s="59">
        <f aca="true" t="shared" si="0" ref="H15:H20">SUM(B15:G15)</f>
        <v>350924</v>
      </c>
      <c r="I15" s="2">
        <v>50983</v>
      </c>
      <c r="J15" s="2">
        <f aca="true" t="shared" si="1" ref="J15:J21">SUM(H15:I15)</f>
        <v>401907</v>
      </c>
    </row>
    <row r="16" spans="1:10" ht="15" hidden="1">
      <c r="A16" s="32" t="s">
        <v>49</v>
      </c>
      <c r="B16" s="60" t="s">
        <v>10</v>
      </c>
      <c r="C16" s="60" t="s">
        <v>10</v>
      </c>
      <c r="D16" s="60" t="s">
        <v>10</v>
      </c>
      <c r="E16" s="60" t="s">
        <v>10</v>
      </c>
      <c r="F16" s="60" t="s">
        <v>10</v>
      </c>
      <c r="G16" s="60"/>
      <c r="H16" s="59">
        <f t="shared" si="0"/>
        <v>0</v>
      </c>
      <c r="I16" s="60" t="s">
        <v>10</v>
      </c>
      <c r="J16" s="2">
        <f t="shared" si="1"/>
        <v>0</v>
      </c>
    </row>
    <row r="17" spans="1:10" ht="15">
      <c r="A17" s="32" t="s">
        <v>96</v>
      </c>
      <c r="B17" s="60">
        <v>1</v>
      </c>
      <c r="C17" s="60" t="s">
        <v>10</v>
      </c>
      <c r="D17" s="60" t="s">
        <v>10</v>
      </c>
      <c r="E17" s="60" t="s">
        <v>10</v>
      </c>
      <c r="F17" s="60" t="s">
        <v>10</v>
      </c>
      <c r="G17" s="60" t="s">
        <v>10</v>
      </c>
      <c r="H17" s="59">
        <f t="shared" si="0"/>
        <v>1</v>
      </c>
      <c r="I17" s="60" t="s">
        <v>10</v>
      </c>
      <c r="J17" s="2">
        <f t="shared" si="1"/>
        <v>1</v>
      </c>
    </row>
    <row r="18" spans="1:10" ht="15">
      <c r="A18" s="2" t="s">
        <v>36</v>
      </c>
      <c r="B18" s="60" t="s">
        <v>10</v>
      </c>
      <c r="C18" s="60" t="s">
        <v>10</v>
      </c>
      <c r="D18" s="60" t="s">
        <v>10</v>
      </c>
      <c r="E18" s="59">
        <v>4288</v>
      </c>
      <c r="F18" s="60" t="s">
        <v>10</v>
      </c>
      <c r="G18" s="60" t="s">
        <v>10</v>
      </c>
      <c r="H18" s="59">
        <f t="shared" si="0"/>
        <v>4288</v>
      </c>
      <c r="I18" s="60">
        <v>2424</v>
      </c>
      <c r="J18" s="2">
        <f t="shared" si="1"/>
        <v>6712</v>
      </c>
    </row>
    <row r="19" spans="1:10" ht="15">
      <c r="A19" s="2" t="s">
        <v>136</v>
      </c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>
        <v>-710</v>
      </c>
      <c r="H19" s="59">
        <f t="shared" si="0"/>
        <v>-710</v>
      </c>
      <c r="I19" s="60" t="s">
        <v>10</v>
      </c>
      <c r="J19" s="2">
        <f t="shared" si="1"/>
        <v>-710</v>
      </c>
    </row>
    <row r="20" spans="1:10" ht="15">
      <c r="A20" s="2" t="s">
        <v>152</v>
      </c>
      <c r="B20" s="60" t="s">
        <v>10</v>
      </c>
      <c r="C20" s="60" t="s">
        <v>10</v>
      </c>
      <c r="D20" s="60" t="s">
        <v>10</v>
      </c>
      <c r="E20" s="60" t="s">
        <v>10</v>
      </c>
      <c r="F20" s="59">
        <f>'IS'!H43</f>
        <v>3003</v>
      </c>
      <c r="G20" s="60" t="s">
        <v>10</v>
      </c>
      <c r="H20" s="59">
        <f t="shared" si="0"/>
        <v>3003</v>
      </c>
      <c r="I20" s="60">
        <f>'IS'!H44</f>
        <v>924</v>
      </c>
      <c r="J20" s="2">
        <f t="shared" si="1"/>
        <v>3927</v>
      </c>
    </row>
    <row r="21" spans="1:10" ht="15" hidden="1">
      <c r="A21" s="2" t="s">
        <v>63</v>
      </c>
      <c r="B21" s="60" t="s">
        <v>10</v>
      </c>
      <c r="C21" s="60" t="s">
        <v>10</v>
      </c>
      <c r="D21" s="60" t="s">
        <v>10</v>
      </c>
      <c r="E21" s="60" t="s">
        <v>10</v>
      </c>
      <c r="F21" s="59">
        <v>0</v>
      </c>
      <c r="G21" s="59"/>
      <c r="H21" s="59">
        <f>SUM(B21:F21)</f>
        <v>0</v>
      </c>
      <c r="I21" s="60" t="s">
        <v>10</v>
      </c>
      <c r="J21" s="2">
        <f t="shared" si="1"/>
        <v>0</v>
      </c>
    </row>
    <row r="22" spans="2:8" ht="7.5" customHeight="1">
      <c r="B22" s="60"/>
      <c r="C22" s="60"/>
      <c r="D22" s="60"/>
      <c r="E22" s="60"/>
      <c r="F22" s="60"/>
      <c r="G22" s="60"/>
      <c r="H22" s="59"/>
    </row>
    <row r="23" spans="1:10" ht="15.75" thickBot="1">
      <c r="A23" s="2" t="s">
        <v>130</v>
      </c>
      <c r="B23" s="61">
        <f aca="true" t="shared" si="2" ref="B23:J23">SUM(B15:B22)</f>
        <v>123543</v>
      </c>
      <c r="C23" s="61">
        <f t="shared" si="2"/>
        <v>28355</v>
      </c>
      <c r="D23" s="61">
        <f t="shared" si="2"/>
        <v>6674</v>
      </c>
      <c r="E23" s="61">
        <f t="shared" si="2"/>
        <v>1669</v>
      </c>
      <c r="F23" s="61">
        <f t="shared" si="2"/>
        <v>197975</v>
      </c>
      <c r="G23" s="61">
        <f t="shared" si="2"/>
        <v>-710</v>
      </c>
      <c r="H23" s="61">
        <f t="shared" si="2"/>
        <v>357506</v>
      </c>
      <c r="I23" s="61">
        <f t="shared" si="2"/>
        <v>54331</v>
      </c>
      <c r="J23" s="61">
        <f t="shared" si="2"/>
        <v>411837</v>
      </c>
    </row>
    <row r="24" ht="15.75" thickTop="1"/>
    <row r="25" spans="1:10" ht="15">
      <c r="A25" s="2" t="s">
        <v>101</v>
      </c>
      <c r="B25" s="59">
        <v>123539</v>
      </c>
      <c r="C25" s="59">
        <v>28355</v>
      </c>
      <c r="D25" s="59">
        <v>6674</v>
      </c>
      <c r="E25" s="59">
        <v>-2243</v>
      </c>
      <c r="F25" s="59">
        <v>169424</v>
      </c>
      <c r="G25" s="60" t="s">
        <v>10</v>
      </c>
      <c r="H25" s="59">
        <f>SUM(B25:G25)</f>
        <v>325749</v>
      </c>
      <c r="I25" s="2">
        <v>45129</v>
      </c>
      <c r="J25" s="2">
        <f>SUM(H25:I25)</f>
        <v>370878</v>
      </c>
    </row>
    <row r="26" spans="1:10" ht="15" hidden="1">
      <c r="A26" s="32" t="s">
        <v>49</v>
      </c>
      <c r="B26" s="59">
        <v>0</v>
      </c>
      <c r="C26" s="60" t="s">
        <v>10</v>
      </c>
      <c r="D26" s="60" t="s">
        <v>10</v>
      </c>
      <c r="E26" s="60" t="s">
        <v>10</v>
      </c>
      <c r="F26" s="60" t="s">
        <v>10</v>
      </c>
      <c r="G26" s="60"/>
      <c r="H26" s="59">
        <f>SUM(B26:F26)</f>
        <v>0</v>
      </c>
      <c r="I26" s="60" t="s">
        <v>10</v>
      </c>
      <c r="J26" s="2">
        <f>SUM(H26:I26)</f>
        <v>0</v>
      </c>
    </row>
    <row r="27" spans="1:10" ht="15">
      <c r="A27" s="2" t="s">
        <v>36</v>
      </c>
      <c r="B27" s="60" t="s">
        <v>10</v>
      </c>
      <c r="C27" s="60" t="s">
        <v>10</v>
      </c>
      <c r="D27" s="60" t="s">
        <v>10</v>
      </c>
      <c r="E27" s="59">
        <v>-530</v>
      </c>
      <c r="F27" s="60" t="s">
        <v>10</v>
      </c>
      <c r="G27" s="60" t="s">
        <v>10</v>
      </c>
      <c r="H27" s="59">
        <f>SUM(B27:F27)</f>
        <v>-530</v>
      </c>
      <c r="I27" s="60">
        <v>-291</v>
      </c>
      <c r="J27" s="2">
        <f>SUM(H27:I27)</f>
        <v>-821</v>
      </c>
    </row>
    <row r="28" spans="1:10" ht="15">
      <c r="A28" s="2" t="s">
        <v>152</v>
      </c>
      <c r="B28" s="60" t="s">
        <v>10</v>
      </c>
      <c r="C28" s="60" t="s">
        <v>10</v>
      </c>
      <c r="D28" s="60" t="s">
        <v>10</v>
      </c>
      <c r="E28" s="60" t="s">
        <v>10</v>
      </c>
      <c r="F28" s="59">
        <v>24244</v>
      </c>
      <c r="G28" s="60" t="s">
        <v>10</v>
      </c>
      <c r="H28" s="59">
        <f>SUM(B28:F28)</f>
        <v>24244</v>
      </c>
      <c r="I28" s="60">
        <v>785</v>
      </c>
      <c r="J28" s="2">
        <f>SUM(H28:I28)</f>
        <v>25029</v>
      </c>
    </row>
    <row r="29" spans="1:10" ht="15" hidden="1">
      <c r="A29" s="2" t="s">
        <v>63</v>
      </c>
      <c r="B29" s="60" t="s">
        <v>10</v>
      </c>
      <c r="C29" s="60" t="s">
        <v>10</v>
      </c>
      <c r="D29" s="60" t="s">
        <v>10</v>
      </c>
      <c r="E29" s="60" t="s">
        <v>10</v>
      </c>
      <c r="F29" s="59">
        <v>0</v>
      </c>
      <c r="G29" s="59"/>
      <c r="H29" s="59">
        <f>SUM(B29:F29)</f>
        <v>0</v>
      </c>
      <c r="I29" s="60" t="s">
        <v>10</v>
      </c>
      <c r="J29" s="2">
        <f>SUM(H29:I29)</f>
        <v>0</v>
      </c>
    </row>
    <row r="30" spans="2:8" ht="7.5" customHeight="1">
      <c r="B30" s="60"/>
      <c r="C30" s="60"/>
      <c r="D30" s="60"/>
      <c r="E30" s="60"/>
      <c r="F30" s="60"/>
      <c r="G30" s="60"/>
      <c r="H30" s="59"/>
    </row>
    <row r="31" spans="1:10" ht="15.75" thickBot="1">
      <c r="A31" s="2" t="s">
        <v>103</v>
      </c>
      <c r="B31" s="61">
        <f>SUM(B25:B30)</f>
        <v>123539</v>
      </c>
      <c r="C31" s="61">
        <f aca="true" t="shared" si="3" ref="C31:J31">SUM(C25:C30)</f>
        <v>28355</v>
      </c>
      <c r="D31" s="61">
        <f t="shared" si="3"/>
        <v>6674</v>
      </c>
      <c r="E31" s="61">
        <f t="shared" si="3"/>
        <v>-2773</v>
      </c>
      <c r="F31" s="61">
        <f t="shared" si="3"/>
        <v>193668</v>
      </c>
      <c r="G31" s="70" t="s">
        <v>10</v>
      </c>
      <c r="H31" s="61">
        <f t="shared" si="3"/>
        <v>349463</v>
      </c>
      <c r="I31" s="61">
        <f t="shared" si="3"/>
        <v>45623</v>
      </c>
      <c r="J31" s="61">
        <f t="shared" si="3"/>
        <v>395086</v>
      </c>
    </row>
    <row r="32" ht="15.75" thickTop="1"/>
    <row r="54" spans="1:9" ht="15">
      <c r="A54" s="1" t="s">
        <v>97</v>
      </c>
      <c r="B54" s="17"/>
      <c r="C54" s="17"/>
      <c r="D54" s="17"/>
      <c r="E54" s="17"/>
      <c r="F54" s="17"/>
      <c r="G54" s="17"/>
      <c r="H54" s="17"/>
      <c r="I54" s="17"/>
    </row>
    <row r="55" spans="1:9" ht="15">
      <c r="A55" s="1" t="s">
        <v>140</v>
      </c>
      <c r="B55" s="17"/>
      <c r="C55" s="17"/>
      <c r="D55" s="17"/>
      <c r="E55" s="17"/>
      <c r="F55" s="17"/>
      <c r="G55" s="17"/>
      <c r="H55" s="17"/>
      <c r="I55" s="17"/>
    </row>
  </sheetData>
  <mergeCells count="3">
    <mergeCell ref="F9:G9"/>
    <mergeCell ref="C9:E9"/>
    <mergeCell ref="B8:G8"/>
  </mergeCells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tabSelected="1" workbookViewId="0" topLeftCell="A37">
      <selection activeCell="C55" sqref="C5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9.8867187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69</v>
      </c>
    </row>
    <row r="6" ht="15">
      <c r="A6" s="3" t="s">
        <v>128</v>
      </c>
    </row>
    <row r="7" ht="15">
      <c r="A7" s="10" t="s">
        <v>64</v>
      </c>
    </row>
    <row r="8" spans="1:8" ht="15">
      <c r="A8" s="3"/>
      <c r="F8" s="56" t="str">
        <f>H8</f>
        <v>3 MONTHS</v>
      </c>
      <c r="G8" s="62"/>
      <c r="H8" s="56" t="s">
        <v>107</v>
      </c>
    </row>
    <row r="9" spans="6:8" ht="15">
      <c r="F9" s="56" t="str">
        <f>H9</f>
        <v>ENDED</v>
      </c>
      <c r="H9" s="56" t="s">
        <v>108</v>
      </c>
    </row>
    <row r="10" spans="6:8" ht="15">
      <c r="F10" s="40" t="s">
        <v>153</v>
      </c>
      <c r="H10" s="40" t="s">
        <v>102</v>
      </c>
    </row>
    <row r="11" spans="6:8" ht="15">
      <c r="F11" s="56" t="s">
        <v>8</v>
      </c>
      <c r="H11" s="56" t="s">
        <v>8</v>
      </c>
    </row>
    <row r="12" spans="2:8" ht="15">
      <c r="B12" s="3" t="s">
        <v>84</v>
      </c>
      <c r="F12" s="56"/>
      <c r="H12" s="56"/>
    </row>
    <row r="13" spans="6:8" ht="15">
      <c r="F13" s="56"/>
      <c r="H13" s="56"/>
    </row>
    <row r="14" spans="2:8" ht="15">
      <c r="B14" s="2" t="s">
        <v>55</v>
      </c>
      <c r="F14" s="48">
        <f>'IS'!H35</f>
        <v>5308</v>
      </c>
      <c r="H14" s="48">
        <f>'IS'!J35</f>
        <v>28384</v>
      </c>
    </row>
    <row r="15" spans="6:8" ht="15">
      <c r="F15" s="34"/>
      <c r="H15" s="34"/>
    </row>
    <row r="16" spans="2:8" ht="15">
      <c r="B16" s="2" t="s">
        <v>85</v>
      </c>
      <c r="F16" s="48">
        <v>5069</v>
      </c>
      <c r="H16" s="48">
        <v>-20716</v>
      </c>
    </row>
    <row r="17" spans="6:8" ht="15">
      <c r="F17" s="69"/>
      <c r="H17" s="69"/>
    </row>
    <row r="18" spans="2:8" ht="15">
      <c r="B18" s="2" t="s">
        <v>86</v>
      </c>
      <c r="F18" s="48">
        <f>SUM(F14:F16)</f>
        <v>10377</v>
      </c>
      <c r="H18" s="48">
        <f>SUM(H14:H16)</f>
        <v>7668</v>
      </c>
    </row>
    <row r="19" spans="6:8" ht="15">
      <c r="F19" s="48"/>
      <c r="H19" s="48"/>
    </row>
    <row r="20" spans="2:8" ht="15">
      <c r="B20" s="2" t="s">
        <v>87</v>
      </c>
      <c r="F20" s="48"/>
      <c r="H20" s="48"/>
    </row>
    <row r="21" spans="2:8" ht="15">
      <c r="B21" s="2" t="s">
        <v>88</v>
      </c>
      <c r="F21" s="48">
        <v>2731</v>
      </c>
      <c r="H21" s="48">
        <v>696</v>
      </c>
    </row>
    <row r="22" spans="2:8" ht="15">
      <c r="B22" s="2" t="s">
        <v>89</v>
      </c>
      <c r="F22" s="48">
        <v>-982</v>
      </c>
      <c r="H22" s="48">
        <v>-5649</v>
      </c>
    </row>
    <row r="23" spans="6:8" ht="15">
      <c r="F23" s="49"/>
      <c r="H23" s="49"/>
    </row>
    <row r="24" spans="2:8" ht="15">
      <c r="B24" s="2" t="s">
        <v>90</v>
      </c>
      <c r="F24" s="48">
        <f>SUM(F18:F22)</f>
        <v>12126</v>
      </c>
      <c r="H24" s="48">
        <f>SUM(H18:H22)</f>
        <v>2715</v>
      </c>
    </row>
    <row r="25" spans="6:8" ht="15">
      <c r="F25" s="48"/>
      <c r="H25" s="48"/>
    </row>
    <row r="26" spans="2:8" ht="15">
      <c r="B26" s="2" t="s">
        <v>91</v>
      </c>
      <c r="F26" s="48">
        <v>-4536</v>
      </c>
      <c r="H26" s="48">
        <v>-971</v>
      </c>
    </row>
    <row r="27" spans="2:8" ht="15">
      <c r="B27" s="2" t="s">
        <v>92</v>
      </c>
      <c r="F27" s="48">
        <v>147</v>
      </c>
      <c r="H27" s="48">
        <v>510</v>
      </c>
    </row>
    <row r="28" spans="6:8" ht="15">
      <c r="F28" s="49"/>
      <c r="H28" s="49"/>
    </row>
    <row r="29" spans="2:8" ht="15">
      <c r="B29" s="2" t="s">
        <v>93</v>
      </c>
      <c r="F29" s="48">
        <f>SUM(F24:F27)</f>
        <v>7737</v>
      </c>
      <c r="H29" s="48">
        <f>SUM(H24:H27)</f>
        <v>2254</v>
      </c>
    </row>
    <row r="30" ht="13.5" customHeight="1"/>
    <row r="31" spans="2:8" ht="15">
      <c r="B31" s="2" t="s">
        <v>150</v>
      </c>
      <c r="F31" s="30">
        <v>-10451</v>
      </c>
      <c r="H31" s="30">
        <v>83967</v>
      </c>
    </row>
    <row r="32" ht="13.5" customHeight="1"/>
    <row r="33" spans="2:8" ht="15">
      <c r="B33" s="2" t="s">
        <v>151</v>
      </c>
      <c r="F33" s="30">
        <v>-10721</v>
      </c>
      <c r="G33" s="55"/>
      <c r="H33" s="30">
        <v>-38960</v>
      </c>
    </row>
    <row r="34" spans="6:8" ht="13.5" customHeight="1">
      <c r="F34" s="57"/>
      <c r="H34" s="57"/>
    </row>
    <row r="35" spans="2:8" ht="15">
      <c r="B35" s="3" t="s">
        <v>155</v>
      </c>
      <c r="C35" s="3"/>
      <c r="D35" s="3"/>
      <c r="F35" s="31">
        <f>+F33+F31+F29</f>
        <v>-13435</v>
      </c>
      <c r="H35" s="31">
        <f>+H33+H31+H29</f>
        <v>47261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105</v>
      </c>
      <c r="C37" s="3"/>
      <c r="D37" s="3"/>
      <c r="F37" s="31">
        <v>27565</v>
      </c>
      <c r="H37" s="31">
        <v>-4591</v>
      </c>
    </row>
    <row r="38" spans="2:4" ht="15">
      <c r="B38" s="3"/>
      <c r="C38" s="3"/>
      <c r="D38" s="3"/>
    </row>
    <row r="39" spans="2:8" ht="15.75" thickBot="1">
      <c r="B39" s="3" t="s">
        <v>106</v>
      </c>
      <c r="C39" s="3"/>
      <c r="D39" s="3"/>
      <c r="F39" s="35">
        <f>+F37+F35</f>
        <v>14130</v>
      </c>
      <c r="H39" s="35">
        <f>+H37+H35</f>
        <v>42670</v>
      </c>
    </row>
    <row r="40" spans="2:11" ht="16.5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42</v>
      </c>
      <c r="C42" s="3"/>
      <c r="D42" s="3"/>
    </row>
    <row r="43" spans="2:8" ht="15">
      <c r="B43" s="2" t="s">
        <v>40</v>
      </c>
      <c r="F43" s="31">
        <v>227</v>
      </c>
      <c r="H43" s="31">
        <v>151</v>
      </c>
    </row>
    <row r="44" spans="2:8" ht="15">
      <c r="B44" s="2" t="s">
        <v>149</v>
      </c>
      <c r="F44" s="31">
        <v>18192</v>
      </c>
      <c r="H44" s="31">
        <v>43580</v>
      </c>
    </row>
    <row r="45" spans="2:8" ht="15">
      <c r="B45" s="2" t="s">
        <v>62</v>
      </c>
      <c r="F45" s="31">
        <v>3857</v>
      </c>
      <c r="H45" s="31">
        <v>4672</v>
      </c>
    </row>
    <row r="46" spans="2:8" ht="15">
      <c r="B46" s="2" t="s">
        <v>41</v>
      </c>
      <c r="F46" s="31">
        <v>-7919</v>
      </c>
      <c r="H46" s="31">
        <v>-5586</v>
      </c>
    </row>
    <row r="47" spans="6:8" ht="15">
      <c r="F47" s="36">
        <f>SUM(F42:F46)</f>
        <v>14357</v>
      </c>
      <c r="H47" s="36">
        <f>SUM(H42:H46)</f>
        <v>42817</v>
      </c>
    </row>
    <row r="48" spans="2:8" ht="15">
      <c r="B48" s="2" t="s">
        <v>57</v>
      </c>
      <c r="F48" s="30">
        <v>-227</v>
      </c>
      <c r="H48" s="30">
        <v>-147</v>
      </c>
    </row>
    <row r="49" spans="6:8" ht="15.75" thickBot="1">
      <c r="F49" s="35">
        <f>SUM(F47:F48)</f>
        <v>14130</v>
      </c>
      <c r="H49" s="35">
        <f>SUM(H47:H48)</f>
        <v>42670</v>
      </c>
    </row>
    <row r="50" spans="6:8" ht="15.75" thickTop="1">
      <c r="F50" s="30"/>
      <c r="H50" s="30"/>
    </row>
    <row r="51" spans="6:8" ht="15">
      <c r="F51" s="30"/>
      <c r="H51" s="30"/>
    </row>
    <row r="52" spans="6:8" ht="15" hidden="1">
      <c r="F52" s="30"/>
      <c r="H52" s="30"/>
    </row>
    <row r="53" spans="6:8" ht="15" hidden="1">
      <c r="F53" s="30"/>
      <c r="H53" s="30"/>
    </row>
    <row r="54" spans="6:8" ht="15" customHeight="1">
      <c r="F54" s="30"/>
      <c r="H54" s="30"/>
    </row>
    <row r="55" spans="2:9" ht="15">
      <c r="B55" s="1" t="s">
        <v>71</v>
      </c>
      <c r="C55" s="17"/>
      <c r="D55" s="17"/>
      <c r="E55" s="17"/>
      <c r="F55" s="37"/>
      <c r="H55" s="37"/>
      <c r="I55" s="17"/>
    </row>
    <row r="56" spans="2:9" ht="15">
      <c r="B56" s="1" t="s">
        <v>114</v>
      </c>
      <c r="C56" s="17"/>
      <c r="D56" s="17"/>
      <c r="E56" s="17"/>
      <c r="F56" s="37"/>
      <c r="H56" s="37"/>
      <c r="I56" s="17"/>
    </row>
    <row r="89" ht="15">
      <c r="B89" s="2" t="s">
        <v>37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2008-08-28T09:46:24Z</cp:lastPrinted>
  <dcterms:created xsi:type="dcterms:W3CDTF">2003-02-21T04:55:54Z</dcterms:created>
  <dcterms:modified xsi:type="dcterms:W3CDTF">2008-08-28T09:46:54Z</dcterms:modified>
  <cp:category/>
  <cp:version/>
  <cp:contentType/>
  <cp:contentStatus/>
</cp:coreProperties>
</file>